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800A2D97-D73A-4050-984F-586C36ED80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P11" i="1"/>
  <c r="O11" i="1"/>
  <c r="O45" i="1" s="1"/>
  <c r="O46" i="1" s="1"/>
  <c r="N11" i="1"/>
  <c r="M11" i="1"/>
  <c r="L11" i="1"/>
  <c r="K11" i="1"/>
  <c r="K45" i="1" s="1"/>
  <c r="K46" i="1" s="1"/>
  <c r="J11" i="1"/>
  <c r="I11" i="1"/>
  <c r="H11" i="1"/>
  <c r="G11" i="1"/>
  <c r="G45" i="1" s="1"/>
  <c r="G46" i="1" s="1"/>
  <c r="F11" i="1"/>
  <c r="E11" i="1"/>
  <c r="H45" i="1" l="1"/>
  <c r="H46" i="1" s="1"/>
  <c r="L45" i="1"/>
  <c r="L46" i="1" s="1"/>
  <c r="P45" i="1"/>
  <c r="P46" i="1" s="1"/>
  <c r="E45" i="1"/>
  <c r="E46" i="1" s="1"/>
  <c r="I45" i="1"/>
  <c r="I46" i="1" s="1"/>
  <c r="M45" i="1"/>
  <c r="M46" i="1" s="1"/>
  <c r="D45" i="1"/>
  <c r="D46" i="1" s="1"/>
  <c r="F45" i="1"/>
  <c r="F46" i="1" s="1"/>
  <c r="J45" i="1"/>
  <c r="J46" i="1" s="1"/>
  <c r="N45" i="1"/>
  <c r="N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<sst xmlns="http://schemas.openxmlformats.org/spreadsheetml/2006/main" count="94" uniqueCount="74">
  <si>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</si>
  <si>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</si>
  <si>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</si>
  <si>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</si>
  <si>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</si>
  <si>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</si>
  <si>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</si>
  <si>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</si>
  <si>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</si>
  <si>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</si>
  <si>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</si>
  <si>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</si>
  <si>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</si>
  <si>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</si>
  <si>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</si>
  <si>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</si>
  <si>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</si>
  <si>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</si>
  <si>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</si>
  <si>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</si>
  <si>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</si>
  <si>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</si>
  <si>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</si>
  <si>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</si>
  <si>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</si>
  <si>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</si>
  <si>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</si>
  <si>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</si>
  <si>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</si>
  <si>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</si>
  <si>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</si>
  <si>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</si>
  <si>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</si>
  <si>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</si>
  <si>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</si>
  <si>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</si>
  <si>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</si>
  <si>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</si>
  <si>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</si>
  <si>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</si>
  <si>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</si>
  <si>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</si>
  <si>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</si>
  <si>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</si>
  <si>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</si>
  <si>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</si>
  <si>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</si>
  <si>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</si>
  <si>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</si>
  <si>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</si>
  <si>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</si>
  <si>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</si>
  <si>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</si>
  <si>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</si>
  <si>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</si>
  <si>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</si>
  <si>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</si>
  <si>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</si>
  <si>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</si>
  <si>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</si>
  <si>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</si>
  <si>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</si>
  <si>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</si>
  <si>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</si>
  <si>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</si>
  <si>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</si>
  <si>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</si>
  <si>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</si>
  <si>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>23 марта 2026 г.</t>
  </si>
  <si>
    <t>24 марта 2026 г.</t>
  </si>
  <si>
    <t>25 марта 2026 г.</t>
  </si>
  <si>
    <t>26 марта 2026 г.</t>
  </si>
  <si>
    <t>27 марта 2026 г.</t>
  </si>
  <si>
    <t xml:space="preserve"> Меню для обучающихся 5-9 классов  МБОУ "Сиренькинская СОШ"  с 23-27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</si>
</sst>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 indent="8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64"/>
      <c r="C1" s="65" t="s">
        <v>73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3">
      <c r="A2" s="1"/>
      <c r="B2" s="64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3">
      <c r="A3" s="1"/>
      <c r="B3" s="64"/>
      <c r="C3" s="1"/>
      <c r="D3" s="1"/>
      <c r="E3" s="1"/>
      <c r="F3" s="1"/>
      <c r="G3" s="1"/>
      <c r="H3" s="1"/>
      <c r="I3" s="1"/>
      <c r="J3" s="1"/>
      <c r="K3" s="1"/>
      <c r="L3" s="67" t="s">
        <v>1</v>
      </c>
      <c r="M3" s="67"/>
      <c r="N3" s="67"/>
      <c r="O3" s="67"/>
      <c r="P3" s="67"/>
    </row>
    <row r="4" spans="1:16" ht="19.2" x14ac:dyDescent="0.3">
      <c r="A4" s="50" t="s">
        <v>2</v>
      </c>
      <c r="B4" s="2" t="s">
        <v>3</v>
      </c>
      <c r="C4" s="3" t="s">
        <v>4</v>
      </c>
      <c r="D4" s="48" t="s">
        <v>5</v>
      </c>
      <c r="E4" s="49" t="s">
        <v>6</v>
      </c>
      <c r="F4" s="49" t="s">
        <v>7</v>
      </c>
      <c r="G4" s="49" t="s">
        <v>8</v>
      </c>
      <c r="H4" s="49" t="s">
        <v>9</v>
      </c>
      <c r="I4" s="49" t="s">
        <v>10</v>
      </c>
      <c r="J4" s="49" t="s">
        <v>11</v>
      </c>
      <c r="K4" s="49" t="s">
        <v>12</v>
      </c>
      <c r="L4" s="49" t="s">
        <v>13</v>
      </c>
      <c r="M4" s="49" t="s">
        <v>14</v>
      </c>
      <c r="N4" s="49" t="s">
        <v>15</v>
      </c>
      <c r="O4" s="49" t="s">
        <v>16</v>
      </c>
      <c r="P4" s="49" t="s">
        <v>17</v>
      </c>
    </row>
    <row r="5" spans="1:16" x14ac:dyDescent="0.3">
      <c r="A5" s="51" t="s">
        <v>68</v>
      </c>
      <c r="B5" s="4"/>
      <c r="C5" s="68" t="s">
        <v>18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6" x14ac:dyDescent="0.3">
      <c r="A6" s="52"/>
      <c r="B6" s="5"/>
      <c r="C6" s="54" t="s">
        <v>19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ht="35.25" customHeight="1" x14ac:dyDescent="0.3">
      <c r="A7" s="52"/>
      <c r="B7" s="7" t="s">
        <v>20</v>
      </c>
      <c r="C7" s="18" t="s">
        <v>21</v>
      </c>
      <c r="D7" s="30">
        <v>100</v>
      </c>
      <c r="E7" s="31">
        <v>0.4</v>
      </c>
      <c r="F7" s="31">
        <v>0.4</v>
      </c>
      <c r="G7" s="31">
        <v>9.8000000000000007</v>
      </c>
      <c r="H7" s="31">
        <v>47</v>
      </c>
      <c r="I7" s="31">
        <v>0.03</v>
      </c>
      <c r="J7" s="31">
        <v>10</v>
      </c>
      <c r="K7" s="31"/>
      <c r="L7" s="31">
        <v>0.2</v>
      </c>
      <c r="M7" s="31">
        <v>16</v>
      </c>
      <c r="N7" s="31">
        <v>11</v>
      </c>
      <c r="O7" s="31">
        <v>9</v>
      </c>
      <c r="P7" s="31">
        <v>2.2000000000000002</v>
      </c>
    </row>
    <row r="8" spans="1:16" ht="38.25" customHeight="1" x14ac:dyDescent="0.3">
      <c r="A8" s="52"/>
      <c r="B8" s="7" t="s">
        <v>22</v>
      </c>
      <c r="C8" s="18" t="s">
        <v>23</v>
      </c>
      <c r="D8" s="32" t="s">
        <v>24</v>
      </c>
      <c r="E8" s="31">
        <v>16.29</v>
      </c>
      <c r="F8" s="31">
        <v>18.329999999999998</v>
      </c>
      <c r="G8" s="31">
        <v>59.51</v>
      </c>
      <c r="H8" s="31">
        <v>459.8</v>
      </c>
      <c r="I8" s="31">
        <v>0.12720000000000001</v>
      </c>
      <c r="J8" s="31">
        <v>1.02</v>
      </c>
      <c r="K8" s="31">
        <v>59.519999999999996</v>
      </c>
      <c r="L8" s="31">
        <v>1.8180000000000001</v>
      </c>
      <c r="M8" s="31">
        <v>213.76200000000003</v>
      </c>
      <c r="N8" s="31">
        <v>274.94399999999996</v>
      </c>
      <c r="O8" s="31">
        <v>47.345999999999997</v>
      </c>
      <c r="P8" s="31">
        <v>1.125</v>
      </c>
    </row>
    <row r="9" spans="1:16" ht="36.75" customHeight="1" x14ac:dyDescent="0.3">
      <c r="A9" s="52"/>
      <c r="B9" s="8" t="s">
        <v>25</v>
      </c>
      <c r="C9" s="19" t="s">
        <v>26</v>
      </c>
      <c r="D9" s="33">
        <v>200</v>
      </c>
      <c r="E9" s="34">
        <v>3.1660000000000004</v>
      </c>
      <c r="F9" s="34">
        <v>2.6780000000000004</v>
      </c>
      <c r="G9" s="34">
        <v>6</v>
      </c>
      <c r="H9" s="34">
        <v>60.7</v>
      </c>
      <c r="I9" s="34">
        <v>4.4000000000000004E-2</v>
      </c>
      <c r="J9" s="34">
        <v>1.3</v>
      </c>
      <c r="K9" s="34">
        <v>20</v>
      </c>
      <c r="L9" s="34">
        <v>0</v>
      </c>
      <c r="M9" s="34">
        <v>125.78</v>
      </c>
      <c r="N9" s="34">
        <v>90</v>
      </c>
      <c r="O9" s="34">
        <v>14</v>
      </c>
      <c r="P9" s="34">
        <v>0.13400000000000001</v>
      </c>
    </row>
    <row r="10" spans="1:16" ht="42.75" customHeight="1" x14ac:dyDescent="0.3">
      <c r="A10" s="52"/>
      <c r="B10" s="7" t="s">
        <v>27</v>
      </c>
      <c r="C10" s="18" t="s">
        <v>28</v>
      </c>
      <c r="D10" s="30">
        <v>40</v>
      </c>
      <c r="E10" s="31">
        <v>2.64</v>
      </c>
      <c r="F10" s="31">
        <v>0.48000000000000004</v>
      </c>
      <c r="G10" s="31">
        <v>15.840000000000003</v>
      </c>
      <c r="H10" s="31">
        <v>79.200000000000017</v>
      </c>
      <c r="I10" s="31">
        <v>6.8000000000000019E-2</v>
      </c>
      <c r="J10" s="31">
        <v>0</v>
      </c>
      <c r="K10" s="31">
        <v>0</v>
      </c>
      <c r="L10" s="31">
        <v>0.56000000000000005</v>
      </c>
      <c r="M10" s="31">
        <v>11.600000000000001</v>
      </c>
      <c r="N10" s="31">
        <v>60</v>
      </c>
      <c r="O10" s="31">
        <v>18.8</v>
      </c>
      <c r="P10" s="31">
        <v>1.56</v>
      </c>
    </row>
    <row r="11" spans="1:16" x14ac:dyDescent="0.3">
      <c r="A11" s="53"/>
      <c r="B11" s="6"/>
      <c r="C11" s="20" t="s">
        <v>29</v>
      </c>
      <c r="D11" s="35">
        <v>603</v>
      </c>
      <c r="E11" s="36">
        <f t="shared" ref="E11:P11" si="0">SUM(E7:E10)</f>
        <v>22.495999999999999</v>
      </c>
      <c r="F11" s="36">
        <f t="shared" si="0"/>
        <v>21.887999999999998</v>
      </c>
      <c r="G11" s="36">
        <f t="shared" si="0"/>
        <v>91.15</v>
      </c>
      <c r="H11" s="36">
        <f t="shared" si="0"/>
        <v>646.70000000000005</v>
      </c>
      <c r="I11" s="36">
        <f t="shared" si="0"/>
        <v>0.26920000000000005</v>
      </c>
      <c r="J11" s="36">
        <f t="shared" si="0"/>
        <v>12.32</v>
      </c>
      <c r="K11" s="36">
        <f t="shared" si="0"/>
        <v>79.52</v>
      </c>
      <c r="L11" s="36">
        <f t="shared" si="0"/>
        <v>2.5780000000000003</v>
      </c>
      <c r="M11" s="36">
        <f t="shared" si="0"/>
        <v>367.14200000000005</v>
      </c>
      <c r="N11" s="36">
        <f t="shared" si="0"/>
        <v>435.94399999999996</v>
      </c>
      <c r="O11" s="36">
        <f t="shared" si="0"/>
        <v>89.146000000000001</v>
      </c>
      <c r="P11" s="36">
        <f t="shared" si="0"/>
        <v>5.0190000000000001</v>
      </c>
    </row>
    <row r="12" spans="1:16" x14ac:dyDescent="0.3">
      <c r="A12" s="51" t="s">
        <v>69</v>
      </c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7"/>
    </row>
    <row r="13" spans="1:16" x14ac:dyDescent="0.3">
      <c r="A13" s="52"/>
      <c r="B13" s="5"/>
      <c r="C13" s="22" t="s">
        <v>30</v>
      </c>
      <c r="D13" s="5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1:16" x14ac:dyDescent="0.3">
      <c r="A14" s="52"/>
      <c r="B14" s="9" t="s">
        <v>22</v>
      </c>
      <c r="C14" s="24" t="s">
        <v>31</v>
      </c>
      <c r="D14" s="33">
        <v>100</v>
      </c>
      <c r="E14" s="33">
        <v>10.42</v>
      </c>
      <c r="F14" s="33">
        <v>12.43</v>
      </c>
      <c r="G14" s="33">
        <v>8.65</v>
      </c>
      <c r="H14" s="33">
        <v>192</v>
      </c>
      <c r="I14" s="33">
        <v>0.06</v>
      </c>
      <c r="J14" s="33">
        <v>1.28</v>
      </c>
      <c r="K14" s="33">
        <v>51.8</v>
      </c>
      <c r="L14" s="33">
        <v>0.8</v>
      </c>
      <c r="M14" s="33">
        <v>41.26</v>
      </c>
      <c r="N14" s="33">
        <v>216.4</v>
      </c>
      <c r="O14" s="33">
        <v>23.42</v>
      </c>
      <c r="P14" s="33">
        <v>1.78</v>
      </c>
    </row>
    <row r="15" spans="1:16" ht="27" customHeight="1" x14ac:dyDescent="0.3">
      <c r="A15" s="52"/>
      <c r="B15" s="7" t="s">
        <v>32</v>
      </c>
      <c r="C15" s="18" t="s">
        <v>33</v>
      </c>
      <c r="D15" s="37" t="s">
        <v>34</v>
      </c>
      <c r="E15" s="31">
        <v>3.0764999999999998</v>
      </c>
      <c r="F15" s="38">
        <v>6.2534999999999998</v>
      </c>
      <c r="G15" s="38">
        <v>20.466999999999995</v>
      </c>
      <c r="H15" s="31">
        <v>150.44999999999999</v>
      </c>
      <c r="I15" s="31">
        <v>0.13950000000000001</v>
      </c>
      <c r="J15" s="31">
        <v>18.160499999999999</v>
      </c>
      <c r="K15" s="31">
        <v>8</v>
      </c>
      <c r="L15" s="31">
        <v>0.20150000000000001</v>
      </c>
      <c r="M15" s="31">
        <v>37.454999999999998</v>
      </c>
      <c r="N15" s="31">
        <v>87.194999999999979</v>
      </c>
      <c r="O15" s="31">
        <v>27.75</v>
      </c>
      <c r="P15" s="31">
        <v>1.0135000000000001</v>
      </c>
    </row>
    <row r="16" spans="1:16" ht="31.5" customHeight="1" x14ac:dyDescent="0.3">
      <c r="A16" s="52"/>
      <c r="B16" s="8" t="s">
        <v>67</v>
      </c>
      <c r="C16" s="25" t="s">
        <v>35</v>
      </c>
      <c r="D16" s="39">
        <v>60</v>
      </c>
      <c r="E16" s="31">
        <v>1.08</v>
      </c>
      <c r="F16" s="31">
        <v>0.06</v>
      </c>
      <c r="G16" s="31">
        <v>5.88</v>
      </c>
      <c r="H16" s="31">
        <v>28.8</v>
      </c>
      <c r="I16" s="31">
        <v>1.0200000000000001E-2</v>
      </c>
      <c r="J16" s="31">
        <v>5.34</v>
      </c>
      <c r="K16" s="31">
        <v>0</v>
      </c>
      <c r="L16" s="31">
        <v>0.06</v>
      </c>
      <c r="M16" s="31">
        <v>27</v>
      </c>
      <c r="N16" s="31">
        <v>30.6</v>
      </c>
      <c r="O16" s="31">
        <v>15.6</v>
      </c>
      <c r="P16" s="31">
        <v>1.02</v>
      </c>
    </row>
    <row r="17" spans="1:16" ht="17.25" customHeight="1" x14ac:dyDescent="0.3">
      <c r="A17" s="52"/>
      <c r="B17" s="9" t="s">
        <v>36</v>
      </c>
      <c r="C17" s="26" t="s">
        <v>37</v>
      </c>
      <c r="D17" s="40">
        <v>200</v>
      </c>
      <c r="E17" s="41">
        <v>0.34</v>
      </c>
      <c r="F17" s="41">
        <v>0.17</v>
      </c>
      <c r="G17" s="41">
        <v>21.46</v>
      </c>
      <c r="H17" s="41">
        <v>103.5</v>
      </c>
      <c r="I17" s="41">
        <v>2.4E-2</v>
      </c>
      <c r="J17" s="41">
        <v>3.1720000000000002</v>
      </c>
      <c r="K17" s="41">
        <v>0</v>
      </c>
      <c r="L17" s="41">
        <v>0.13</v>
      </c>
      <c r="M17" s="41">
        <v>16.668000000000003</v>
      </c>
      <c r="N17" s="41">
        <v>7.0500000000000007</v>
      </c>
      <c r="O17" s="41">
        <v>7.782</v>
      </c>
      <c r="P17" s="41">
        <v>0.88000000000000012</v>
      </c>
    </row>
    <row r="18" spans="1:16" ht="31.5" customHeight="1" x14ac:dyDescent="0.3">
      <c r="A18" s="52"/>
      <c r="B18" s="7" t="s">
        <v>66</v>
      </c>
      <c r="C18" s="18" t="s">
        <v>28</v>
      </c>
      <c r="D18" s="30">
        <v>40</v>
      </c>
      <c r="E18" s="31">
        <v>2.64</v>
      </c>
      <c r="F18" s="31">
        <v>0.48000000000000004</v>
      </c>
      <c r="G18" s="31">
        <v>15.840000000000003</v>
      </c>
      <c r="H18" s="31">
        <v>79.200000000000017</v>
      </c>
      <c r="I18" s="31">
        <v>6.8000000000000019E-2</v>
      </c>
      <c r="J18" s="31">
        <v>0</v>
      </c>
      <c r="K18" s="31">
        <v>0</v>
      </c>
      <c r="L18" s="31">
        <v>0.56000000000000005</v>
      </c>
      <c r="M18" s="31">
        <v>11.600000000000001</v>
      </c>
      <c r="N18" s="31">
        <v>60</v>
      </c>
      <c r="O18" s="31">
        <v>18.8</v>
      </c>
      <c r="P18" s="31">
        <v>1.56</v>
      </c>
    </row>
    <row r="19" spans="1:16" x14ac:dyDescent="0.3">
      <c r="A19" s="53"/>
      <c r="B19" s="6"/>
      <c r="C19" s="20" t="s">
        <v>29</v>
      </c>
      <c r="D19" s="42">
        <f>D14+153+D16+D17+D18</f>
        <v>553</v>
      </c>
      <c r="E19" s="36">
        <f>SUM(E14:E18)</f>
        <v>17.5565</v>
      </c>
      <c r="F19" s="36">
        <v>19.29</v>
      </c>
      <c r="G19" s="36">
        <v>72.8</v>
      </c>
      <c r="H19" s="36">
        <f t="shared" ref="H19:P19" si="1">SUM(H14:H18)</f>
        <v>553.95000000000005</v>
      </c>
      <c r="I19" s="36">
        <f t="shared" si="1"/>
        <v>0.30170000000000002</v>
      </c>
      <c r="J19" s="36">
        <f t="shared" si="1"/>
        <v>27.952500000000001</v>
      </c>
      <c r="K19" s="36">
        <f t="shared" si="1"/>
        <v>59.8</v>
      </c>
      <c r="L19" s="36">
        <f t="shared" si="1"/>
        <v>1.7515000000000001</v>
      </c>
      <c r="M19" s="36">
        <f t="shared" si="1"/>
        <v>133.983</v>
      </c>
      <c r="N19" s="36">
        <f t="shared" si="1"/>
        <v>401.245</v>
      </c>
      <c r="O19" s="36">
        <f t="shared" si="1"/>
        <v>93.35199999999999</v>
      </c>
      <c r="P19" s="36">
        <f t="shared" si="1"/>
        <v>6.2535000000000007</v>
      </c>
    </row>
    <row r="20" spans="1:16" x14ac:dyDescent="0.3">
      <c r="A20" s="51" t="s">
        <v>70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52"/>
      <c r="B21" s="10"/>
      <c r="C21" s="54" t="s">
        <v>39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 ht="30.6" x14ac:dyDescent="0.3">
      <c r="A22" s="52"/>
      <c r="B22" s="27" t="s">
        <v>40</v>
      </c>
      <c r="C22" s="18" t="s">
        <v>41</v>
      </c>
      <c r="D22" s="37" t="s">
        <v>42</v>
      </c>
      <c r="E22" s="31">
        <v>2.63</v>
      </c>
      <c r="F22" s="31">
        <v>2.66</v>
      </c>
      <c r="G22" s="31">
        <v>0</v>
      </c>
      <c r="H22" s="31">
        <v>34.333333333333336</v>
      </c>
      <c r="I22" s="31">
        <v>3.333333333333334E-3</v>
      </c>
      <c r="J22" s="31">
        <v>7.0000000000000007E-2</v>
      </c>
      <c r="K22" s="31">
        <v>21</v>
      </c>
      <c r="L22" s="31">
        <v>0.04</v>
      </c>
      <c r="M22" s="31">
        <v>100</v>
      </c>
      <c r="N22" s="31">
        <v>60</v>
      </c>
      <c r="O22" s="31">
        <v>5.5</v>
      </c>
      <c r="P22" s="31">
        <v>7.0000000000000007E-2</v>
      </c>
    </row>
    <row r="23" spans="1:16" ht="34.5" customHeight="1" x14ac:dyDescent="0.3">
      <c r="A23" s="52"/>
      <c r="B23" s="27" t="s">
        <v>43</v>
      </c>
      <c r="C23" s="18" t="s">
        <v>44</v>
      </c>
      <c r="D23" s="37" t="s">
        <v>45</v>
      </c>
      <c r="E23" s="31">
        <v>10.39</v>
      </c>
      <c r="F23" s="31">
        <v>14.79</v>
      </c>
      <c r="G23" s="31">
        <v>10.3</v>
      </c>
      <c r="H23" s="31">
        <v>221</v>
      </c>
      <c r="I23" s="31">
        <v>0.03</v>
      </c>
      <c r="J23" s="31">
        <v>0.92</v>
      </c>
      <c r="K23" s="43"/>
      <c r="L23" s="31">
        <v>2.61</v>
      </c>
      <c r="M23" s="31">
        <v>61.81</v>
      </c>
      <c r="N23" s="31">
        <v>154.15</v>
      </c>
      <c r="O23" s="31">
        <v>22.03</v>
      </c>
      <c r="P23" s="31">
        <v>3.06</v>
      </c>
    </row>
    <row r="24" spans="1:16" ht="31.8" x14ac:dyDescent="0.3">
      <c r="A24" s="52"/>
      <c r="B24" s="28" t="s">
        <v>46</v>
      </c>
      <c r="C24" s="18" t="s">
        <v>47</v>
      </c>
      <c r="D24" s="32">
        <v>180</v>
      </c>
      <c r="E24" s="31">
        <v>4.524</v>
      </c>
      <c r="F24" s="31">
        <v>3.7480000000000002</v>
      </c>
      <c r="G24" s="31">
        <v>47.663999999999994</v>
      </c>
      <c r="H24" s="31">
        <v>256.8</v>
      </c>
      <c r="I24" s="31">
        <v>0.252</v>
      </c>
      <c r="J24" s="31">
        <v>0</v>
      </c>
      <c r="K24" s="31">
        <v>0</v>
      </c>
      <c r="L24" s="31">
        <v>0.48</v>
      </c>
      <c r="M24" s="31">
        <v>28.788</v>
      </c>
      <c r="N24" s="31">
        <v>248.82</v>
      </c>
      <c r="O24" s="31">
        <v>168.624</v>
      </c>
      <c r="P24" s="31">
        <v>5.652000000000001</v>
      </c>
    </row>
    <row r="25" spans="1:16" ht="33.75" customHeight="1" x14ac:dyDescent="0.3">
      <c r="A25" s="52"/>
      <c r="B25" s="27" t="s">
        <v>48</v>
      </c>
      <c r="C25" s="18" t="s">
        <v>49</v>
      </c>
      <c r="D25" s="30" t="s">
        <v>50</v>
      </c>
      <c r="E25" s="31">
        <v>0.112</v>
      </c>
      <c r="F25" s="31">
        <v>1.8000000000000002E-2</v>
      </c>
      <c r="G25" s="31">
        <v>10.149999999999999</v>
      </c>
      <c r="H25" s="31">
        <v>41.32</v>
      </c>
      <c r="I25" s="31">
        <v>-8.000000000000008E-4</v>
      </c>
      <c r="J25" s="31">
        <v>2.0299999999999994</v>
      </c>
      <c r="K25" s="31">
        <v>0</v>
      </c>
      <c r="L25" s="31">
        <v>5.9999999999999984E-3</v>
      </c>
      <c r="M25" s="31">
        <v>13.249999999999998</v>
      </c>
      <c r="N25" s="31">
        <v>3.9600000000000004</v>
      </c>
      <c r="O25" s="31">
        <v>2.1599999999999997</v>
      </c>
      <c r="P25" s="31">
        <v>0.33299999999999996</v>
      </c>
    </row>
    <row r="26" spans="1:16" ht="30.6" x14ac:dyDescent="0.3">
      <c r="A26" s="52"/>
      <c r="B26" s="27" t="s">
        <v>51</v>
      </c>
      <c r="C26" s="18" t="s">
        <v>52</v>
      </c>
      <c r="D26" s="30">
        <v>20</v>
      </c>
      <c r="E26" s="31">
        <v>1.52</v>
      </c>
      <c r="F26" s="31">
        <v>0.16000000000000003</v>
      </c>
      <c r="G26" s="31">
        <v>9.8400000000000016</v>
      </c>
      <c r="H26" s="31">
        <v>47.000000000000007</v>
      </c>
      <c r="I26" s="31">
        <v>2.2000000000000002E-2</v>
      </c>
      <c r="J26" s="31">
        <v>0</v>
      </c>
      <c r="K26" s="31">
        <v>0</v>
      </c>
      <c r="L26" s="31">
        <v>0.22</v>
      </c>
      <c r="M26" s="31">
        <v>4</v>
      </c>
      <c r="N26" s="31">
        <v>13</v>
      </c>
      <c r="O26" s="31">
        <v>2.8</v>
      </c>
      <c r="P26" s="31">
        <v>0.22</v>
      </c>
    </row>
    <row r="27" spans="1:16" ht="30.6" x14ac:dyDescent="0.3">
      <c r="A27" s="52"/>
      <c r="B27" s="27" t="s">
        <v>27</v>
      </c>
      <c r="C27" s="18" t="s">
        <v>28</v>
      </c>
      <c r="D27" s="30">
        <v>40</v>
      </c>
      <c r="E27" s="31">
        <v>2.64</v>
      </c>
      <c r="F27" s="31">
        <v>0.48000000000000004</v>
      </c>
      <c r="G27" s="31">
        <v>15.840000000000003</v>
      </c>
      <c r="H27" s="31">
        <v>79.200000000000017</v>
      </c>
      <c r="I27" s="31">
        <v>6.8000000000000019E-2</v>
      </c>
      <c r="J27" s="31">
        <v>0</v>
      </c>
      <c r="K27" s="31">
        <v>0</v>
      </c>
      <c r="L27" s="31">
        <v>0.56000000000000005</v>
      </c>
      <c r="M27" s="31">
        <v>11.600000000000001</v>
      </c>
      <c r="N27" s="31">
        <v>60</v>
      </c>
      <c r="O27" s="31">
        <v>18.8</v>
      </c>
      <c r="P27" s="31">
        <v>1.56</v>
      </c>
    </row>
    <row r="28" spans="1:16" x14ac:dyDescent="0.3">
      <c r="A28" s="53"/>
      <c r="B28" s="6"/>
      <c r="C28" s="20" t="s">
        <v>29</v>
      </c>
      <c r="D28" s="44">
        <f>D22+D24+D26+D27+100+200</f>
        <v>550</v>
      </c>
      <c r="E28" s="36">
        <f>SUM(E22:E27)</f>
        <v>21.815999999999999</v>
      </c>
      <c r="F28" s="36">
        <f t="shared" ref="F28:P28" si="2">SUM(F22:F27)</f>
        <v>21.856000000000002</v>
      </c>
      <c r="G28" s="36">
        <f t="shared" si="2"/>
        <v>93.794000000000011</v>
      </c>
      <c r="H28" s="36">
        <f t="shared" si="2"/>
        <v>679.65333333333342</v>
      </c>
      <c r="I28" s="36">
        <f t="shared" si="2"/>
        <v>0.37453333333333333</v>
      </c>
      <c r="J28" s="36">
        <f t="shared" si="2"/>
        <v>3.0199999999999996</v>
      </c>
      <c r="K28" s="36">
        <f t="shared" si="2"/>
        <v>21</v>
      </c>
      <c r="L28" s="36">
        <f t="shared" si="2"/>
        <v>3.9159999999999999</v>
      </c>
      <c r="M28" s="36">
        <f t="shared" si="2"/>
        <v>219.44800000000001</v>
      </c>
      <c r="N28" s="36">
        <f t="shared" si="2"/>
        <v>539.93000000000006</v>
      </c>
      <c r="O28" s="36">
        <f t="shared" si="2"/>
        <v>219.91400000000002</v>
      </c>
      <c r="P28" s="36">
        <f t="shared" si="2"/>
        <v>10.895000000000001</v>
      </c>
    </row>
    <row r="29" spans="1:16" ht="15.6" x14ac:dyDescent="0.3">
      <c r="A29" s="51" t="s">
        <v>71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3">
      <c r="A30" s="52"/>
      <c r="B30" s="10"/>
      <c r="C30" s="61" t="s">
        <v>53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3"/>
    </row>
    <row r="31" spans="1:16" x14ac:dyDescent="0.3">
      <c r="A31" s="52"/>
      <c r="B31" s="15" t="s">
        <v>22</v>
      </c>
      <c r="C31" s="23" t="s">
        <v>54</v>
      </c>
      <c r="D31" s="33">
        <v>100</v>
      </c>
      <c r="E31" s="43">
        <v>1.7070000000000001</v>
      </c>
      <c r="F31" s="43">
        <v>5.0039999999999996</v>
      </c>
      <c r="G31" s="43">
        <v>8.4580000000000002</v>
      </c>
      <c r="H31" s="43">
        <v>85.699999999999989</v>
      </c>
      <c r="I31" s="43">
        <v>2.2000000000000002E-2</v>
      </c>
      <c r="J31" s="43">
        <v>19.809999999999999</v>
      </c>
      <c r="K31" s="43">
        <v>0</v>
      </c>
      <c r="L31" s="43">
        <v>15.4</v>
      </c>
      <c r="M31" s="43">
        <v>52.243000000000002</v>
      </c>
      <c r="N31" s="43">
        <v>33.951999999999998</v>
      </c>
      <c r="O31" s="43">
        <v>16.011000000000003</v>
      </c>
      <c r="P31" s="43">
        <v>0.66700000000000004</v>
      </c>
    </row>
    <row r="32" spans="1:16" ht="25.5" customHeight="1" x14ac:dyDescent="0.3">
      <c r="A32" s="52"/>
      <c r="B32" s="29" t="s">
        <v>36</v>
      </c>
      <c r="C32" s="18" t="s">
        <v>55</v>
      </c>
      <c r="D32" s="32" t="s">
        <v>56</v>
      </c>
      <c r="E32" s="31">
        <v>15.330000000000002</v>
      </c>
      <c r="F32" s="31">
        <v>16.988</v>
      </c>
      <c r="G32" s="31">
        <v>31.765999999999998</v>
      </c>
      <c r="H32" s="31">
        <v>335.2</v>
      </c>
      <c r="I32" s="31">
        <v>0.17399999999999999</v>
      </c>
      <c r="J32" s="31">
        <v>9.3620000000000001</v>
      </c>
      <c r="K32" s="31">
        <v>16.299999999999997</v>
      </c>
      <c r="L32" s="31">
        <v>3.74</v>
      </c>
      <c r="M32" s="31">
        <v>54.300000000000004</v>
      </c>
      <c r="N32" s="31">
        <v>204.2</v>
      </c>
      <c r="O32" s="31">
        <v>44.475999999999999</v>
      </c>
      <c r="P32" s="31">
        <v>5.5519999999999996</v>
      </c>
    </row>
    <row r="33" spans="1:16" x14ac:dyDescent="0.3">
      <c r="A33" s="52"/>
      <c r="B33" s="29" t="s">
        <v>36</v>
      </c>
      <c r="C33" s="18" t="s">
        <v>57</v>
      </c>
      <c r="D33" s="32">
        <v>200</v>
      </c>
      <c r="E33" s="31">
        <v>0.67800000000000005</v>
      </c>
      <c r="F33" s="31">
        <v>0.27799999999999997</v>
      </c>
      <c r="G33" s="31">
        <v>20.76</v>
      </c>
      <c r="H33" s="31">
        <v>88.2</v>
      </c>
      <c r="I33" s="31">
        <v>1.2E-2</v>
      </c>
      <c r="J33" s="31">
        <v>100</v>
      </c>
      <c r="K33" s="31">
        <v>0</v>
      </c>
      <c r="L33" s="31">
        <v>0.76</v>
      </c>
      <c r="M33" s="31">
        <v>21.340000000000003</v>
      </c>
      <c r="N33" s="31">
        <v>3.44</v>
      </c>
      <c r="O33" s="31">
        <v>3.44</v>
      </c>
      <c r="P33" s="31">
        <v>0.63400000000000001</v>
      </c>
    </row>
    <row r="34" spans="1:16" ht="30.6" x14ac:dyDescent="0.3">
      <c r="A34" s="52"/>
      <c r="B34" s="16" t="s">
        <v>51</v>
      </c>
      <c r="C34" s="18" t="s">
        <v>52</v>
      </c>
      <c r="D34" s="30">
        <v>30</v>
      </c>
      <c r="E34" s="31">
        <v>2.2800000000000002</v>
      </c>
      <c r="F34" s="31">
        <v>0.24000000000000005</v>
      </c>
      <c r="G34" s="31">
        <v>14.760000000000002</v>
      </c>
      <c r="H34" s="31">
        <v>70.500000000000014</v>
      </c>
      <c r="I34" s="31">
        <v>3.3000000000000002E-2</v>
      </c>
      <c r="J34" s="31">
        <v>0</v>
      </c>
      <c r="K34" s="31">
        <v>0</v>
      </c>
      <c r="L34" s="31">
        <v>0.33</v>
      </c>
      <c r="M34" s="31">
        <v>6</v>
      </c>
      <c r="N34" s="31">
        <v>19.5</v>
      </c>
      <c r="O34" s="31">
        <v>4.1999999999999993</v>
      </c>
      <c r="P34" s="31">
        <v>0.33</v>
      </c>
    </row>
    <row r="35" spans="1:16" ht="45" customHeight="1" x14ac:dyDescent="0.3">
      <c r="A35" s="52"/>
      <c r="B35" s="16" t="s">
        <v>38</v>
      </c>
      <c r="C35" s="18" t="s">
        <v>28</v>
      </c>
      <c r="D35" s="32">
        <v>40</v>
      </c>
      <c r="E35" s="31">
        <v>2.64</v>
      </c>
      <c r="F35" s="31">
        <v>0.48000000000000004</v>
      </c>
      <c r="G35" s="31">
        <v>15.840000000000003</v>
      </c>
      <c r="H35" s="31">
        <v>79.200000000000017</v>
      </c>
      <c r="I35" s="31">
        <v>6.8000000000000019E-2</v>
      </c>
      <c r="J35" s="31">
        <v>0</v>
      </c>
      <c r="K35" s="31">
        <v>0</v>
      </c>
      <c r="L35" s="31">
        <v>0.56000000000000005</v>
      </c>
      <c r="M35" s="31">
        <v>11.600000000000001</v>
      </c>
      <c r="N35" s="31">
        <v>60</v>
      </c>
      <c r="O35" s="31">
        <v>18.8</v>
      </c>
      <c r="P35" s="31">
        <v>1.56</v>
      </c>
    </row>
    <row r="36" spans="1:16" x14ac:dyDescent="0.3">
      <c r="A36" s="52"/>
      <c r="B36" s="17"/>
      <c r="C36" s="21" t="s">
        <v>29</v>
      </c>
      <c r="D36" s="45">
        <f>D31+200+D33+D34+D35</f>
        <v>570</v>
      </c>
      <c r="E36" s="46">
        <f>SUM(E31:E35)</f>
        <v>22.635000000000005</v>
      </c>
      <c r="F36" s="46">
        <f t="shared" ref="F36:P36" si="3">SUM(F31:F35)</f>
        <v>22.989999999999995</v>
      </c>
      <c r="G36" s="46">
        <f t="shared" si="3"/>
        <v>91.584000000000003</v>
      </c>
      <c r="H36" s="46">
        <f t="shared" si="3"/>
        <v>658.80000000000007</v>
      </c>
      <c r="I36" s="46">
        <f t="shared" si="3"/>
        <v>0.309</v>
      </c>
      <c r="J36" s="46">
        <f t="shared" si="3"/>
        <v>129.172</v>
      </c>
      <c r="K36" s="46">
        <f t="shared" si="3"/>
        <v>16.299999999999997</v>
      </c>
      <c r="L36" s="46">
        <f t="shared" si="3"/>
        <v>20.79</v>
      </c>
      <c r="M36" s="46">
        <f t="shared" si="3"/>
        <v>145.483</v>
      </c>
      <c r="N36" s="46">
        <f t="shared" si="3"/>
        <v>321.09199999999998</v>
      </c>
      <c r="O36" s="46">
        <f t="shared" si="3"/>
        <v>86.926999999999992</v>
      </c>
      <c r="P36" s="46">
        <f t="shared" si="3"/>
        <v>8.7430000000000003</v>
      </c>
    </row>
    <row r="37" spans="1:16" x14ac:dyDescent="0.3">
      <c r="A37" s="5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51" t="s">
        <v>72</v>
      </c>
      <c r="B38" s="5"/>
      <c r="C38" s="54" t="s">
        <v>58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 ht="52.8" x14ac:dyDescent="0.3">
      <c r="A39" s="52"/>
      <c r="B39" s="9" t="s">
        <v>22</v>
      </c>
      <c r="C39" s="18" t="s">
        <v>59</v>
      </c>
      <c r="D39" s="32" t="s">
        <v>60</v>
      </c>
      <c r="E39" s="31">
        <v>17.059999999999999</v>
      </c>
      <c r="F39" s="31">
        <v>18.52</v>
      </c>
      <c r="G39" s="31">
        <v>43.27</v>
      </c>
      <c r="H39" s="31">
        <v>463.44</v>
      </c>
      <c r="I39" s="31">
        <v>0.10050000000000001</v>
      </c>
      <c r="J39" s="31">
        <v>0.495</v>
      </c>
      <c r="K39" s="31">
        <v>23.900000000000002</v>
      </c>
      <c r="L39" s="31">
        <v>4.7990000000000004</v>
      </c>
      <c r="M39" s="31">
        <v>31.694999999999997</v>
      </c>
      <c r="N39" s="31">
        <v>147.63</v>
      </c>
      <c r="O39" s="31">
        <v>38.174999999999997</v>
      </c>
      <c r="P39" s="31">
        <v>2.0754999999999999</v>
      </c>
    </row>
    <row r="40" spans="1:16" x14ac:dyDescent="0.3">
      <c r="A40" s="52"/>
      <c r="B40" s="9" t="s">
        <v>36</v>
      </c>
      <c r="C40" s="18" t="s">
        <v>61</v>
      </c>
      <c r="D40" s="32">
        <v>50</v>
      </c>
      <c r="E40" s="31">
        <v>0.54</v>
      </c>
      <c r="F40" s="31">
        <v>2.7601666666666667</v>
      </c>
      <c r="G40" s="31">
        <v>4.1891666666666669</v>
      </c>
      <c r="H40" s="31">
        <v>41.900000000000006</v>
      </c>
      <c r="I40" s="31">
        <v>1.9000000000000003E-2</v>
      </c>
      <c r="J40" s="31">
        <v>2.3379999999999996</v>
      </c>
      <c r="K40" s="31">
        <v>0</v>
      </c>
      <c r="L40" s="31">
        <v>7.3999999999999995</v>
      </c>
      <c r="M40" s="31">
        <v>45.466500000000003</v>
      </c>
      <c r="N40" s="31">
        <v>27.901500000000002</v>
      </c>
      <c r="O40" s="31">
        <v>9.0530000000000008</v>
      </c>
      <c r="P40" s="31">
        <v>0.3705</v>
      </c>
    </row>
    <row r="41" spans="1:16" ht="31.8" x14ac:dyDescent="0.3">
      <c r="A41" s="52"/>
      <c r="B41" s="8" t="s">
        <v>62</v>
      </c>
      <c r="C41" s="18" t="s">
        <v>63</v>
      </c>
      <c r="D41" s="32">
        <v>200</v>
      </c>
      <c r="E41" s="31">
        <v>0.66200000000000003</v>
      </c>
      <c r="F41" s="31">
        <v>9.0000000000000011E-2</v>
      </c>
      <c r="G41" s="31">
        <v>22.034000000000002</v>
      </c>
      <c r="H41" s="31">
        <v>92.800000000000011</v>
      </c>
      <c r="I41" s="31">
        <v>1.6E-2</v>
      </c>
      <c r="J41" s="31">
        <v>0.72599999999999998</v>
      </c>
      <c r="K41" s="31">
        <v>0</v>
      </c>
      <c r="L41" s="31">
        <v>0.50800000000000001</v>
      </c>
      <c r="M41" s="31">
        <v>32.180000000000007</v>
      </c>
      <c r="N41" s="31">
        <v>23.44</v>
      </c>
      <c r="O41" s="31">
        <v>17.46</v>
      </c>
      <c r="P41" s="31">
        <v>0.66800000000000004</v>
      </c>
    </row>
    <row r="42" spans="1:16" ht="31.8" x14ac:dyDescent="0.3">
      <c r="A42" s="52"/>
      <c r="B42" s="8" t="s">
        <v>51</v>
      </c>
      <c r="C42" s="18" t="s">
        <v>52</v>
      </c>
      <c r="D42" s="32">
        <v>20</v>
      </c>
      <c r="E42" s="31">
        <v>1.52</v>
      </c>
      <c r="F42" s="31">
        <v>0.16000000000000003</v>
      </c>
      <c r="G42" s="31">
        <v>9.8400000000000016</v>
      </c>
      <c r="H42" s="31">
        <v>47.000000000000007</v>
      </c>
      <c r="I42" s="31">
        <v>2.2000000000000002E-2</v>
      </c>
      <c r="J42" s="31">
        <v>0</v>
      </c>
      <c r="K42" s="31">
        <v>0</v>
      </c>
      <c r="L42" s="31">
        <v>0.22</v>
      </c>
      <c r="M42" s="31">
        <v>4</v>
      </c>
      <c r="N42" s="31">
        <v>13</v>
      </c>
      <c r="O42" s="31">
        <v>2.8</v>
      </c>
      <c r="P42" s="31">
        <v>0.22</v>
      </c>
    </row>
    <row r="43" spans="1:16" ht="47.25" customHeight="1" x14ac:dyDescent="0.3">
      <c r="A43" s="52"/>
      <c r="B43" s="7" t="s">
        <v>27</v>
      </c>
      <c r="C43" s="18" t="s">
        <v>28</v>
      </c>
      <c r="D43" s="30">
        <v>30</v>
      </c>
      <c r="E43" s="31">
        <v>1.9799999999999998</v>
      </c>
      <c r="F43" s="31">
        <v>0.36</v>
      </c>
      <c r="G43" s="31">
        <v>11.88</v>
      </c>
      <c r="H43" s="31">
        <v>59.4</v>
      </c>
      <c r="I43" s="31">
        <v>5.1000000000000004E-2</v>
      </c>
      <c r="J43" s="31">
        <v>0</v>
      </c>
      <c r="K43" s="31">
        <v>0</v>
      </c>
      <c r="L43" s="31">
        <v>0.42</v>
      </c>
      <c r="M43" s="31">
        <v>8.6999999999999993</v>
      </c>
      <c r="N43" s="31">
        <v>45</v>
      </c>
      <c r="O43" s="31">
        <v>14.1</v>
      </c>
      <c r="P43" s="31">
        <v>1.17</v>
      </c>
    </row>
    <row r="44" spans="1:16" x14ac:dyDescent="0.3">
      <c r="A44" s="53"/>
      <c r="B44" s="6"/>
      <c r="C44" s="20" t="s">
        <v>29</v>
      </c>
      <c r="D44" s="42">
        <f>75+183+D40+D41+D42+D43</f>
        <v>558</v>
      </c>
      <c r="E44" s="36">
        <f>SUM(E39:E43)</f>
        <v>21.761999999999997</v>
      </c>
      <c r="F44" s="36">
        <f t="shared" ref="F44:P44" si="4">SUM(F39:F43)</f>
        <v>21.890166666666666</v>
      </c>
      <c r="G44" s="36">
        <f t="shared" si="4"/>
        <v>91.213166666666666</v>
      </c>
      <c r="H44" s="36">
        <f t="shared" si="4"/>
        <v>704.54000000000008</v>
      </c>
      <c r="I44" s="36">
        <f t="shared" si="4"/>
        <v>0.20850000000000002</v>
      </c>
      <c r="J44" s="36">
        <f t="shared" si="4"/>
        <v>3.5589999999999997</v>
      </c>
      <c r="K44" s="36">
        <f t="shared" si="4"/>
        <v>23.900000000000002</v>
      </c>
      <c r="L44" s="36">
        <f t="shared" si="4"/>
        <v>13.347000000000001</v>
      </c>
      <c r="M44" s="36">
        <f t="shared" si="4"/>
        <v>122.04150000000001</v>
      </c>
      <c r="N44" s="36">
        <f t="shared" si="4"/>
        <v>256.97149999999999</v>
      </c>
      <c r="O44" s="36">
        <f t="shared" si="4"/>
        <v>81.58799999999998</v>
      </c>
      <c r="P44" s="36">
        <f t="shared" si="4"/>
        <v>4.5039999999999996</v>
      </c>
    </row>
    <row r="45" spans="1:16" x14ac:dyDescent="0.3">
      <c r="A45" s="1"/>
      <c r="B45" s="6"/>
      <c r="C45" s="21" t="s">
        <v>64</v>
      </c>
      <c r="D45" s="42">
        <f t="shared" ref="D45:P45" si="5">D11+D19+D28+D36+D44</f>
        <v>2834</v>
      </c>
      <c r="E45" s="47">
        <f t="shared" si="5"/>
        <v>106.2655</v>
      </c>
      <c r="F45" s="47">
        <f t="shared" si="5"/>
        <v>107.91416666666666</v>
      </c>
      <c r="G45" s="47">
        <f t="shared" si="5"/>
        <v>440.5411666666667</v>
      </c>
      <c r="H45" s="47">
        <f t="shared" si="5"/>
        <v>3243.6433333333334</v>
      </c>
      <c r="I45" s="47">
        <f t="shared" si="5"/>
        <v>1.4629333333333334</v>
      </c>
      <c r="J45" s="47">
        <f t="shared" si="5"/>
        <v>176.02349999999998</v>
      </c>
      <c r="K45" s="47">
        <f t="shared" si="5"/>
        <v>200.52</v>
      </c>
      <c r="L45" s="47">
        <f t="shared" si="5"/>
        <v>42.3825</v>
      </c>
      <c r="M45" s="47">
        <f t="shared" si="5"/>
        <v>988.09750000000008</v>
      </c>
      <c r="N45" s="47">
        <f t="shared" si="5"/>
        <v>1955.1825000000003</v>
      </c>
      <c r="O45" s="47">
        <f t="shared" si="5"/>
        <v>570.92700000000002</v>
      </c>
      <c r="P45" s="47">
        <f t="shared" si="5"/>
        <v>35.414500000000004</v>
      </c>
    </row>
    <row r="46" spans="1:16" ht="27" x14ac:dyDescent="0.3">
      <c r="A46" s="1"/>
      <c r="B46" s="6"/>
      <c r="C46" s="20" t="s">
        <v>65</v>
      </c>
      <c r="D46" s="42">
        <f>D45/5</f>
        <v>566.79999999999995</v>
      </c>
      <c r="E46" s="47">
        <f t="shared" ref="E46:P46" si="6">E45/5</f>
        <v>21.2531</v>
      </c>
      <c r="F46" s="47">
        <f t="shared" si="6"/>
        <v>21.582833333333333</v>
      </c>
      <c r="G46" s="47">
        <f t="shared" si="6"/>
        <v>88.108233333333345</v>
      </c>
      <c r="H46" s="47">
        <f t="shared" si="6"/>
        <v>648.72866666666664</v>
      </c>
      <c r="I46" s="47">
        <f t="shared" si="6"/>
        <v>0.29258666666666666</v>
      </c>
      <c r="J46" s="47">
        <f t="shared" si="6"/>
        <v>35.204699999999995</v>
      </c>
      <c r="K46" s="47">
        <f t="shared" si="6"/>
        <v>40.103999999999999</v>
      </c>
      <c r="L46" s="47">
        <f t="shared" si="6"/>
        <v>8.4764999999999997</v>
      </c>
      <c r="M46" s="47">
        <f t="shared" si="6"/>
        <v>197.61950000000002</v>
      </c>
      <c r="N46" s="47">
        <f t="shared" si="6"/>
        <v>391.03650000000005</v>
      </c>
      <c r="O46" s="47">
        <f t="shared" si="6"/>
        <v>114.1854</v>
      </c>
      <c r="P46" s="47">
        <f t="shared" si="6"/>
        <v>7.0829000000000004</v>
      </c>
    </row>
  </sheetData>
  <mergeCells count="16">
    <mergeCell ref="B1:B3"/>
    <mergeCell ref="C1:P1"/>
    <mergeCell ref="C2:P2"/>
    <mergeCell ref="L3:P3"/>
    <mergeCell ref="A5:A11"/>
    <mergeCell ref="C5:P5"/>
    <mergeCell ref="C6:P6"/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2026-04-13T05:45:49Z</dcterms:modified>
</cp:coreProperties>
</file>